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\\kraus.local\dfs\Desktops\sklad\Desktop\web\aq\excel\"/>
    </mc:Choice>
  </mc:AlternateContent>
  <xr:revisionPtr revIDLastSave="0" documentId="13_ncr:1_{E18AAD74-AE03-4983-99E2-A6C770BBCE77}" xr6:coauthVersionLast="47" xr6:coauthVersionMax="47" xr10:uidLastSave="{00000000-0000-0000-0000-000000000000}"/>
  <workbookProtection workbookAlgorithmName="SHA-512" workbookHashValue="0Y3V3jiWVCdsCK/Cz+EIYQH/kUY9OOAQY7RpvqKulnzA9dlCYEPyxkBlqqnrI+QXNRyDh5IIH77QCAGG5R93CA==" workbookSaltValue="gc7YPyTIIvtq1xfiGlYdDA==" workbookSpinCount="100000" lockStructure="1"/>
  <bookViews>
    <workbookView xWindow="14400" yWindow="0" windowWidth="14400" windowHeight="15600" xr2:uid="{00000000-000D-0000-FFFF-FFFF00000000}"/>
  </bookViews>
  <sheets>
    <sheet name="Bočný fix má koľajnicu" sheetId="6" r:id="rId1"/>
    <sheet name="Výrezy skla" sheetId="4" r:id="rId2"/>
    <sheet name="výrez skla L-do2x fix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6" l="1"/>
  <c r="J5" i="6"/>
  <c r="D21" i="6" s="1"/>
  <c r="J10" i="6"/>
  <c r="J8" i="6" s="1"/>
  <c r="G16" i="6"/>
  <c r="D24" i="6" s="1"/>
  <c r="G18" i="6"/>
  <c r="C21" i="6"/>
  <c r="E21" i="6"/>
  <c r="C24" i="6"/>
  <c r="E24" i="6"/>
  <c r="J12" i="6" l="1"/>
  <c r="C23" i="6"/>
  <c r="E23" i="6"/>
  <c r="D23" i="6"/>
</calcChain>
</file>

<file path=xl/sharedStrings.xml><?xml version="1.0" encoding="utf-8"?>
<sst xmlns="http://schemas.openxmlformats.org/spreadsheetml/2006/main" count="31" uniqueCount="25">
  <si>
    <t>mm</t>
  </si>
  <si>
    <t>sms - medzera na strane uzatvárania=</t>
  </si>
  <si>
    <t xml:space="preserve">výška fixu bočného </t>
  </si>
  <si>
    <t>UF - presah skiel /vodítko=</t>
  </si>
  <si>
    <t xml:space="preserve">wfz1-dodatočná šírka fix. dielu = </t>
  </si>
  <si>
    <t>šírka fixu bočného</t>
  </si>
  <si>
    <t>wsz - dodatočná šírka pre madloo= +</t>
  </si>
  <si>
    <t xml:space="preserve">wfa-odpočet uchytenie fixu/silikonovanie = </t>
  </si>
  <si>
    <t xml:space="preserve">lwt - šírka priechodu = </t>
  </si>
  <si>
    <t>šírka posuvného krídla =</t>
  </si>
  <si>
    <t>w2-šírka miesta pre fix=</t>
  </si>
  <si>
    <t>šírka stavebného otvoru =</t>
  </si>
  <si>
    <t>výška posuvného krídla</t>
  </si>
  <si>
    <t>uvádzať vždy v milimetroch</t>
  </si>
  <si>
    <t xml:space="preserve">výška fixného skla </t>
  </si>
  <si>
    <t>Výška stavebného otvoru =</t>
  </si>
  <si>
    <t>Váha skla bočný fix</t>
  </si>
  <si>
    <t>Váha skla fixné sklo 1</t>
  </si>
  <si>
    <t>Váha skla Posuv sklo 1</t>
  </si>
  <si>
    <t>10mm</t>
  </si>
  <si>
    <t>8mm</t>
  </si>
  <si>
    <t>6mm</t>
  </si>
  <si>
    <t>variant s koľajnicou aj na bočnom fixe</t>
  </si>
  <si>
    <t>šírka fixného skla =</t>
  </si>
  <si>
    <t>Výpočet skla Aquant40 -Bočný fixč2 má koľajnicu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</si>
</sst>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" xfId="0" applyBorder="1" applyProtection="1">
      <protection hidden="1"/>
    </xf>
    <xf numFmtId="0" fontId="0" fillId="0" borderId="9" xfId="0" applyBorder="1" applyProtection="1">
      <protection hidden="1"/>
    </xf>
    <xf numFmtId="0" fontId="0" fillId="4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5" borderId="1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1" fillId="0" borderId="1" xfId="0" applyFont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1" xfId="0" applyFill="1" applyBorder="1" applyProtection="1">
      <protection locked="0"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6" borderId="1" xfId="0" applyFont="1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wrapText="1"/>
      <protection hidden="1"/>
    </xf>
    <xf numFmtId="0" fontId="1" fillId="0" borderId="16" xfId="0" applyFont="1" applyBorder="1" applyAlignment="1" applyProtection="1">
      <alignment horizontal="center" wrapText="1"/>
      <protection hidden="1"/>
    </xf>
    <xf numFmtId="0" fontId="1" fillId="0" borderId="15" xfId="0" applyFont="1" applyBorder="1" applyAlignment="1" applyProtection="1">
      <alignment horizontal="center" wrapText="1"/>
      <protection hidden="1"/>
    </xf>
    <xf numFmtId="0" fontId="1" fillId="0" borderId="14" xfId="0" applyFont="1" applyBorder="1" applyAlignment="1" applyProtection="1">
      <alignment horizontal="center" wrapText="1"/>
      <protection hidden="1"/>
    </xf>
    <xf numFmtId="0" fontId="1" fillId="0" borderId="12" xfId="0" applyFont="1" applyBorder="1" applyAlignment="1" applyProtection="1">
      <alignment horizontal="center" wrapText="1"/>
      <protection hidden="1"/>
    </xf>
    <xf numFmtId="0" fontId="1" fillId="0" borderId="11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3" fillId="0" borderId="26" xfId="0" applyFon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27" xfId="0" applyBorder="1" applyProtection="1">
      <protection hidden="1"/>
    </xf>
    <xf numFmtId="0" fontId="3" fillId="0" borderId="9" xfId="0" applyFont="1" applyBorder="1" applyProtection="1">
      <protection hidden="1"/>
    </xf>
    <xf numFmtId="0" fontId="0" fillId="0" borderId="27" xfId="0" applyBorder="1"/>
    <xf numFmtId="0" fontId="0" fillId="0" borderId="1" xfId="0" applyBorder="1"/>
    <xf numFmtId="0" fontId="3" fillId="0" borderId="27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2" borderId="8" xfId="0" applyFill="1" applyBorder="1" applyProtection="1">
      <protection locked="0" hidden="1"/>
    </xf>
    <xf numFmtId="0" fontId="2" fillId="0" borderId="21" xfId="0" applyFont="1" applyBorder="1" applyAlignment="1" applyProtection="1">
      <alignment horizontal="center" wrapText="1"/>
      <protection hidden="1"/>
    </xf>
    <xf numFmtId="0" fontId="2" fillId="0" borderId="22" xfId="0" applyFont="1" applyBorder="1" applyAlignment="1" applyProtection="1">
      <alignment horizontal="center" wrapText="1"/>
      <protection hidden="1"/>
    </xf>
    <xf numFmtId="0" fontId="2" fillId="0" borderId="23" xfId="0" applyFont="1" applyBorder="1" applyAlignment="1" applyProtection="1">
      <alignment horizont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9526</xdr:colOff>
      <xdr:row>0</xdr:row>
      <xdr:rowOff>38101</xdr:rowOff>
    </xdr:from>
    <xdr:ext cx="2743200" cy="4603739"/>
    <xdr:pic>
      <xdr:nvPicPr>
        <xdr:cNvPr id="2" name="Obrázok 1">
          <a:extLst>
            <a:ext uri="{FF2B5EF4-FFF2-40B4-BE49-F238E27FC236}">
              <a16:creationId xmlns:a16="http://schemas.microsoft.com/office/drawing/2014/main" id="{629576E4-BC43-4DF1-9849-DEF961EF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5126" y="38101"/>
          <a:ext cx="2743200" cy="4603739"/>
        </a:xfrm>
        <a:prstGeom prst="rect">
          <a:avLst/>
        </a:prstGeom>
      </xdr:spPr>
    </xdr:pic>
    <xdr:clientData/>
  </xdr:oneCellAnchor>
  <xdr:oneCellAnchor>
    <xdr:from>
      <xdr:col>0</xdr:col>
      <xdr:colOff>266701</xdr:colOff>
      <xdr:row>24</xdr:row>
      <xdr:rowOff>9525</xdr:rowOff>
    </xdr:from>
    <xdr:ext cx="8705850" cy="3963943"/>
    <xdr:pic>
      <xdr:nvPicPr>
        <xdr:cNvPr id="3" name="Obrázok 2">
          <a:extLst>
            <a:ext uri="{FF2B5EF4-FFF2-40B4-BE49-F238E27FC236}">
              <a16:creationId xmlns:a16="http://schemas.microsoft.com/office/drawing/2014/main" id="{920B35B2-CBDC-4DB6-BB0E-B06F0F18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4581525"/>
          <a:ext cx="8705850" cy="3963943"/>
        </a:xfrm>
        <a:prstGeom prst="rect">
          <a:avLst/>
        </a:prstGeom>
      </xdr:spPr>
    </xdr:pic>
    <xdr:clientData/>
  </xdr:oneCellAnchor>
  <xdr:oneCellAnchor>
    <xdr:from>
      <xdr:col>8</xdr:col>
      <xdr:colOff>285750</xdr:colOff>
      <xdr:row>13</xdr:row>
      <xdr:rowOff>133350</xdr:rowOff>
    </xdr:from>
    <xdr:ext cx="1575132" cy="1914525"/>
    <xdr:pic>
      <xdr:nvPicPr>
        <xdr:cNvPr id="4" name="Obrázok 3">
          <a:extLst>
            <a:ext uri="{FF2B5EF4-FFF2-40B4-BE49-F238E27FC236}">
              <a16:creationId xmlns:a16="http://schemas.microsoft.com/office/drawing/2014/main" id="{D383599B-28C6-49EB-8FBC-5366246C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2550" y="2609850"/>
          <a:ext cx="1575132" cy="19145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36952</xdr:colOff>
      <xdr:row>38</xdr:row>
      <xdr:rowOff>103857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995A010-AB74-4468-9533-7A2A5C26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80952" cy="73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495238" cy="6885714"/>
    <xdr:pic>
      <xdr:nvPicPr>
        <xdr:cNvPr id="2" name="Obrázok 1">
          <a:extLst>
            <a:ext uri="{FF2B5EF4-FFF2-40B4-BE49-F238E27FC236}">
              <a16:creationId xmlns:a16="http://schemas.microsoft.com/office/drawing/2014/main" id="{75359FAF-28FD-4DBD-8780-654D838D4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5238" cy="688571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0C56-7E05-4645-99D3-66B2A0E87E2A}">
  <dimension ref="A1:P43"/>
  <sheetViews>
    <sheetView tabSelected="1" workbookViewId="0">
      <selection activeCell="J5" sqref="J5"/>
    </sheetView>
  </sheetViews>
  <sheetFormatPr defaultRowHeight="15" x14ac:dyDescent="0.25"/>
  <cols>
    <col min="2" max="2" width="21.28515625" customWidth="1"/>
    <col min="3" max="5" width="8.7109375" customWidth="1"/>
  </cols>
  <sheetData>
    <row r="1" spans="1:16" ht="31.5" x14ac:dyDescent="0.5">
      <c r="A1" s="45" t="s">
        <v>24</v>
      </c>
      <c r="B1" s="44"/>
      <c r="C1" s="44"/>
      <c r="D1" s="44"/>
      <c r="E1" s="44"/>
      <c r="F1" s="44"/>
      <c r="G1" s="44"/>
      <c r="H1" s="44"/>
      <c r="I1" s="44"/>
      <c r="J1" s="44"/>
      <c r="K1" s="43"/>
      <c r="L1" s="19"/>
      <c r="M1" s="19"/>
      <c r="N1" s="19"/>
      <c r="O1" s="19"/>
      <c r="P1" s="18"/>
    </row>
    <row r="2" spans="1:16" x14ac:dyDescent="0.25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5"/>
      <c r="M2" s="5"/>
      <c r="N2" s="5"/>
      <c r="O2" s="5"/>
      <c r="P2" s="4"/>
    </row>
    <row r="3" spans="1:16" x14ac:dyDescent="0.25">
      <c r="A3" s="10"/>
      <c r="B3" s="20" t="s">
        <v>15</v>
      </c>
      <c r="C3" s="20"/>
      <c r="D3" s="20"/>
      <c r="E3" s="17">
        <v>2150</v>
      </c>
      <c r="F3" s="16"/>
      <c r="G3" s="20" t="s">
        <v>14</v>
      </c>
      <c r="H3" s="20"/>
      <c r="I3" s="20"/>
      <c r="J3" s="14">
        <f>E3-42</f>
        <v>2108</v>
      </c>
      <c r="K3" s="14" t="s">
        <v>0</v>
      </c>
      <c r="L3" s="5"/>
      <c r="M3" s="5"/>
      <c r="N3" s="5"/>
      <c r="O3" s="5"/>
      <c r="P3" s="4"/>
    </row>
    <row r="4" spans="1:16" x14ac:dyDescent="0.25">
      <c r="A4" s="10"/>
      <c r="B4" s="21" t="s">
        <v>13</v>
      </c>
      <c r="C4" s="21"/>
      <c r="D4" s="21"/>
      <c r="E4" s="9"/>
      <c r="F4" s="9"/>
      <c r="G4" s="15"/>
      <c r="H4" s="15"/>
      <c r="I4" s="15"/>
      <c r="J4" s="9"/>
      <c r="K4" s="9"/>
      <c r="L4" s="5"/>
      <c r="M4" s="5"/>
      <c r="N4" s="5"/>
      <c r="O4" s="5"/>
      <c r="P4" s="4"/>
    </row>
    <row r="5" spans="1:16" x14ac:dyDescent="0.25">
      <c r="A5" s="10"/>
      <c r="B5" s="9"/>
      <c r="C5" s="9"/>
      <c r="D5" s="9"/>
      <c r="E5" s="9"/>
      <c r="F5" s="16"/>
      <c r="G5" s="20" t="s">
        <v>12</v>
      </c>
      <c r="H5" s="20"/>
      <c r="I5" s="20"/>
      <c r="J5" s="14">
        <f>E3-30</f>
        <v>2120</v>
      </c>
      <c r="K5" s="14" t="s">
        <v>0</v>
      </c>
      <c r="L5" s="5"/>
      <c r="M5" s="5"/>
      <c r="N5" s="5"/>
      <c r="O5" s="5"/>
      <c r="P5" s="4"/>
    </row>
    <row r="6" spans="1:16" x14ac:dyDescent="0.25">
      <c r="A6" s="10"/>
      <c r="B6" s="9"/>
      <c r="C6" s="9"/>
      <c r="D6" s="9"/>
      <c r="E6" s="9"/>
      <c r="F6" s="9"/>
      <c r="G6" s="15"/>
      <c r="H6" s="15"/>
      <c r="I6" s="15"/>
      <c r="J6" s="9"/>
      <c r="K6" s="9"/>
      <c r="L6" s="5"/>
      <c r="M6" s="5"/>
      <c r="N6" s="5"/>
      <c r="O6" s="5"/>
      <c r="P6" s="4"/>
    </row>
    <row r="7" spans="1:16" x14ac:dyDescent="0.25">
      <c r="A7" s="10"/>
      <c r="B7" s="9"/>
      <c r="C7" s="9"/>
      <c r="D7" s="9"/>
      <c r="E7" s="9"/>
      <c r="F7" s="9"/>
      <c r="G7" s="15"/>
      <c r="H7" s="15"/>
      <c r="I7" s="15"/>
      <c r="J7" s="9"/>
      <c r="K7" s="9"/>
      <c r="L7" s="5"/>
      <c r="M7" s="5"/>
      <c r="N7" s="5"/>
      <c r="O7" s="5"/>
      <c r="P7" s="4"/>
    </row>
    <row r="8" spans="1:16" x14ac:dyDescent="0.25">
      <c r="A8" s="10"/>
      <c r="B8" s="20" t="s">
        <v>11</v>
      </c>
      <c r="C8" s="20"/>
      <c r="D8" s="20"/>
      <c r="E8" s="17">
        <v>1215</v>
      </c>
      <c r="F8" s="16"/>
      <c r="G8" s="20" t="s">
        <v>23</v>
      </c>
      <c r="H8" s="20"/>
      <c r="I8" s="20"/>
      <c r="J8" s="14">
        <f>J10-E15+E16</f>
        <v>586.5</v>
      </c>
      <c r="K8" s="14" t="s">
        <v>0</v>
      </c>
      <c r="L8" s="5"/>
      <c r="M8" s="5"/>
      <c r="N8" s="5"/>
      <c r="O8" s="5"/>
      <c r="P8" s="4"/>
    </row>
    <row r="9" spans="1:16" x14ac:dyDescent="0.25">
      <c r="A9" s="10"/>
      <c r="B9" s="9"/>
      <c r="C9" s="9"/>
      <c r="D9" s="9"/>
      <c r="E9" s="9"/>
      <c r="F9" s="9"/>
      <c r="G9" s="15"/>
      <c r="H9" s="15"/>
      <c r="I9" s="15"/>
      <c r="J9" s="9"/>
      <c r="K9" s="9"/>
      <c r="L9" s="5"/>
      <c r="M9" s="5"/>
      <c r="N9" s="5"/>
      <c r="O9" s="5"/>
      <c r="P9" s="4"/>
    </row>
    <row r="10" spans="1:16" x14ac:dyDescent="0.25">
      <c r="A10" s="10"/>
      <c r="B10" s="22" t="s">
        <v>10</v>
      </c>
      <c r="C10" s="23"/>
      <c r="D10" s="24"/>
      <c r="E10" s="17">
        <v>950</v>
      </c>
      <c r="F10" s="16"/>
      <c r="G10" s="20" t="s">
        <v>9</v>
      </c>
      <c r="H10" s="20"/>
      <c r="I10" s="20"/>
      <c r="J10" s="14">
        <f>(E8-E14-E16+E15+E17-E18-8)/2</f>
        <v>638.5</v>
      </c>
      <c r="K10" s="14" t="s">
        <v>0</v>
      </c>
      <c r="L10" s="5"/>
      <c r="M10" s="5"/>
      <c r="N10" s="5"/>
      <c r="O10" s="5"/>
      <c r="P10" s="4"/>
    </row>
    <row r="11" spans="1:16" x14ac:dyDescent="0.25">
      <c r="A11" s="10"/>
      <c r="B11" s="9"/>
      <c r="C11" s="9"/>
      <c r="D11" s="9"/>
      <c r="E11" s="9"/>
      <c r="F11" s="9"/>
      <c r="G11" s="15"/>
      <c r="H11" s="15"/>
      <c r="I11" s="15"/>
      <c r="J11" s="9"/>
      <c r="K11" s="9"/>
      <c r="L11" s="5"/>
      <c r="M11" s="5"/>
      <c r="N11" s="5"/>
      <c r="O11" s="5"/>
      <c r="P11" s="4"/>
    </row>
    <row r="12" spans="1:16" x14ac:dyDescent="0.25">
      <c r="A12" s="10"/>
      <c r="B12" s="9"/>
      <c r="C12" s="9"/>
      <c r="D12" s="9"/>
      <c r="E12" s="9"/>
      <c r="F12" s="9"/>
      <c r="G12" s="20" t="s">
        <v>8</v>
      </c>
      <c r="H12" s="20"/>
      <c r="I12" s="20"/>
      <c r="J12" s="14">
        <f>E8-E14-J8-E15-8</f>
        <v>548.5</v>
      </c>
      <c r="K12" s="14" t="s">
        <v>0</v>
      </c>
      <c r="L12" s="5"/>
      <c r="M12" s="5"/>
      <c r="N12" s="5"/>
      <c r="O12" s="5"/>
      <c r="P12" s="4"/>
    </row>
    <row r="13" spans="1:16" x14ac:dyDescent="0.25">
      <c r="A13" s="10"/>
      <c r="B13" s="26" t="s">
        <v>7</v>
      </c>
      <c r="C13" s="27"/>
      <c r="D13" s="28"/>
      <c r="E13" s="13"/>
      <c r="F13" s="12"/>
      <c r="G13" s="9"/>
      <c r="H13" s="9"/>
      <c r="I13" s="9"/>
      <c r="J13" s="9"/>
      <c r="K13" s="9"/>
      <c r="L13" s="5"/>
      <c r="M13" s="5"/>
      <c r="N13" s="5"/>
      <c r="O13" s="5"/>
      <c r="P13" s="4"/>
    </row>
    <row r="14" spans="1:16" x14ac:dyDescent="0.25">
      <c r="A14" s="10"/>
      <c r="B14" s="29"/>
      <c r="C14" s="30"/>
      <c r="D14" s="31"/>
      <c r="E14" s="42">
        <v>3</v>
      </c>
      <c r="F14" s="5"/>
      <c r="G14" s="5"/>
      <c r="H14" s="5"/>
      <c r="I14" s="5"/>
      <c r="J14" s="5"/>
      <c r="K14" s="7"/>
      <c r="L14" s="5"/>
      <c r="M14" s="5"/>
      <c r="N14" s="5"/>
      <c r="O14" s="5"/>
      <c r="P14" s="4"/>
    </row>
    <row r="15" spans="1:16" x14ac:dyDescent="0.25">
      <c r="A15" s="10"/>
      <c r="B15" s="20" t="s">
        <v>6</v>
      </c>
      <c r="C15" s="20"/>
      <c r="D15" s="20"/>
      <c r="E15" s="42">
        <v>69</v>
      </c>
      <c r="F15" s="5"/>
      <c r="G15" s="5" t="s">
        <v>5</v>
      </c>
      <c r="H15" s="5"/>
      <c r="I15" s="5"/>
      <c r="J15" s="5"/>
      <c r="K15" s="7"/>
      <c r="L15" s="5"/>
      <c r="M15" s="5"/>
      <c r="N15" s="5"/>
      <c r="O15" s="5"/>
      <c r="P15" s="4"/>
    </row>
    <row r="16" spans="1:16" x14ac:dyDescent="0.25">
      <c r="A16" s="10"/>
      <c r="B16" s="20" t="s">
        <v>4</v>
      </c>
      <c r="C16" s="20"/>
      <c r="D16" s="20"/>
      <c r="E16" s="42">
        <v>17</v>
      </c>
      <c r="F16" s="5"/>
      <c r="G16" s="11">
        <f>E10-E14</f>
        <v>947</v>
      </c>
      <c r="H16" s="11" t="s">
        <v>0</v>
      </c>
      <c r="I16" s="5"/>
      <c r="J16" s="5"/>
      <c r="K16" s="7"/>
      <c r="L16" s="5"/>
      <c r="M16" s="5"/>
      <c r="N16" s="5"/>
      <c r="O16" s="5"/>
      <c r="P16" s="4"/>
    </row>
    <row r="17" spans="1:16" x14ac:dyDescent="0.25">
      <c r="A17" s="10"/>
      <c r="B17" s="20" t="s">
        <v>3</v>
      </c>
      <c r="C17" s="20"/>
      <c r="D17" s="20"/>
      <c r="E17" s="42">
        <v>35</v>
      </c>
      <c r="F17" s="5"/>
      <c r="G17" s="5" t="s">
        <v>2</v>
      </c>
      <c r="H17" s="5"/>
      <c r="I17" s="5"/>
      <c r="J17" s="5"/>
      <c r="K17" s="7"/>
      <c r="L17" s="5"/>
      <c r="M17" s="5"/>
      <c r="N17" s="5"/>
      <c r="O17" s="5"/>
      <c r="P17" s="4"/>
    </row>
    <row r="18" spans="1:16" x14ac:dyDescent="0.25">
      <c r="A18" s="10"/>
      <c r="B18" s="20" t="s">
        <v>1</v>
      </c>
      <c r="C18" s="20"/>
      <c r="D18" s="20"/>
      <c r="E18" s="42">
        <v>14</v>
      </c>
      <c r="F18" s="5"/>
      <c r="G18" s="11">
        <f>J3</f>
        <v>2108</v>
      </c>
      <c r="H18" s="11" t="s">
        <v>0</v>
      </c>
      <c r="I18" s="5"/>
      <c r="J18" s="5"/>
      <c r="K18" s="7"/>
      <c r="L18" s="5"/>
      <c r="M18" s="5"/>
      <c r="N18" s="5"/>
      <c r="O18" s="5"/>
      <c r="P18" s="4"/>
    </row>
    <row r="19" spans="1:16" ht="15" customHeight="1" x14ac:dyDescent="0.25">
      <c r="A19" s="10"/>
      <c r="B19" s="9"/>
      <c r="C19" s="9"/>
      <c r="D19" s="9"/>
      <c r="E19" s="8"/>
      <c r="F19" s="5"/>
      <c r="G19" s="25" t="s">
        <v>22</v>
      </c>
      <c r="H19" s="25"/>
      <c r="I19" s="5"/>
      <c r="J19" s="5"/>
      <c r="K19" s="7"/>
      <c r="L19" s="5"/>
      <c r="M19" s="5"/>
      <c r="N19" s="5"/>
      <c r="O19" s="5"/>
      <c r="P19" s="4"/>
    </row>
    <row r="20" spans="1:16" x14ac:dyDescent="0.25">
      <c r="A20" s="10"/>
      <c r="B20" s="37"/>
      <c r="C20" s="41" t="s">
        <v>21</v>
      </c>
      <c r="D20" s="41" t="s">
        <v>20</v>
      </c>
      <c r="E20" s="40" t="s">
        <v>19</v>
      </c>
      <c r="F20" s="5"/>
      <c r="G20" s="25"/>
      <c r="H20" s="25"/>
      <c r="I20" s="5"/>
      <c r="J20" s="5"/>
      <c r="K20" s="7"/>
      <c r="L20" s="5"/>
      <c r="M20" s="5"/>
      <c r="N20" s="5"/>
      <c r="O20" s="5"/>
      <c r="P20" s="4"/>
    </row>
    <row r="21" spans="1:16" x14ac:dyDescent="0.25">
      <c r="A21" s="10"/>
      <c r="B21" s="37" t="s">
        <v>18</v>
      </c>
      <c r="C21" s="9">
        <f>((J5/1000)*(J10/1000))*15</f>
        <v>20.304300000000001</v>
      </c>
      <c r="D21" s="9">
        <f>((J5/1000)*(J10/1000))*20</f>
        <v>27.072400000000002</v>
      </c>
      <c r="E21" s="36">
        <f>((J5/1000)*(J10/1000))*25</f>
        <v>33.840499999999999</v>
      </c>
      <c r="F21" s="5"/>
      <c r="G21" s="35"/>
      <c r="H21" s="35"/>
      <c r="I21" s="5"/>
      <c r="J21" s="5"/>
      <c r="K21" s="7"/>
      <c r="L21" s="5"/>
      <c r="M21" s="5"/>
      <c r="N21" s="5"/>
      <c r="O21" s="5"/>
      <c r="P21" s="4"/>
    </row>
    <row r="22" spans="1:16" x14ac:dyDescent="0.25">
      <c r="A22" s="10"/>
      <c r="B22" s="37"/>
      <c r="C22" s="39"/>
      <c r="D22" s="39"/>
      <c r="E22" s="38"/>
      <c r="F22" s="5"/>
      <c r="G22" s="35"/>
      <c r="H22" s="35"/>
      <c r="I22" s="5"/>
      <c r="J22" s="5"/>
      <c r="K22" s="7"/>
      <c r="L22" s="5"/>
      <c r="M22" s="5"/>
      <c r="N22" s="5"/>
      <c r="O22" s="5"/>
      <c r="P22" s="4"/>
    </row>
    <row r="23" spans="1:16" x14ac:dyDescent="0.25">
      <c r="A23" s="10"/>
      <c r="B23" s="37" t="s">
        <v>17</v>
      </c>
      <c r="C23" s="9">
        <f>((J3/1000)*(J8/1000))*15</f>
        <v>18.54513</v>
      </c>
      <c r="D23" s="9">
        <f>((J3/1000)*(J8/1000))*20</f>
        <v>24.726840000000003</v>
      </c>
      <c r="E23" s="36">
        <f>((J3/1000)*(J8/1000))*25</f>
        <v>30.908550000000002</v>
      </c>
      <c r="F23" s="5"/>
      <c r="G23" s="35"/>
      <c r="H23" s="35"/>
      <c r="I23" s="5"/>
      <c r="J23" s="5"/>
      <c r="K23" s="7"/>
      <c r="L23" s="5"/>
      <c r="M23" s="5"/>
      <c r="N23" s="5"/>
      <c r="O23" s="5"/>
      <c r="P23" s="4"/>
    </row>
    <row r="24" spans="1:16" ht="15.75" thickBot="1" x14ac:dyDescent="0.3">
      <c r="A24" s="6"/>
      <c r="B24" s="34" t="s">
        <v>16</v>
      </c>
      <c r="C24" s="33">
        <f>((G16/1000)*(G18/1000))*15</f>
        <v>29.944139999999997</v>
      </c>
      <c r="D24" s="33">
        <f>((G16/1000)*(G18/1000))*20</f>
        <v>39.925519999999999</v>
      </c>
      <c r="E24" s="32">
        <f>((G16/1000)*(G18/1000))*25</f>
        <v>49.9069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</row>
    <row r="25" spans="1:16" x14ac:dyDescent="0.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</row>
    <row r="26" spans="1:16" x14ac:dyDescent="0.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</row>
    <row r="27" spans="1:16" x14ac:dyDescent="0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</row>
    <row r="28" spans="1:16" x14ac:dyDescent="0.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</row>
    <row r="29" spans="1:16" x14ac:dyDescent="0.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</row>
    <row r="30" spans="1:16" x14ac:dyDescent="0.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</row>
    <row r="31" spans="1:16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</row>
    <row r="32" spans="1:16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</row>
    <row r="33" spans="1:16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x14ac:dyDescent="0.2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</row>
    <row r="35" spans="1:16" x14ac:dyDescent="0.2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</row>
    <row r="36" spans="1:16" x14ac:dyDescent="0.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</row>
    <row r="37" spans="1:16" x14ac:dyDescent="0.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</row>
    <row r="38" spans="1:16" x14ac:dyDescent="0.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  <row r="39" spans="1:16" x14ac:dyDescent="0.25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</row>
    <row r="40" spans="1:16" x14ac:dyDescent="0.25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</row>
    <row r="41" spans="1:16" x14ac:dyDescent="0.25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</row>
    <row r="42" spans="1:16" x14ac:dyDescent="0.25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</row>
    <row r="43" spans="1:16" ht="15.75" thickBot="1" x14ac:dyDescent="0.3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</row>
  </sheetData>
  <sheetProtection algorithmName="SHA-512" hashValue="uN5Xw1XWbi79/ZVy5ZAq1hKni+28uaGr0sFQeDu9e4ajmEn26T96SB5ANUfA2fsm4N+fj03WeZofH/w+uBKpCg==" saltValue="Kf1gsVDdL2hpnooriyYN5w==" spinCount="100000" sheet="1" objects="1" scenarios="1"/>
  <mergeCells count="16">
    <mergeCell ref="B3:D3"/>
    <mergeCell ref="G3:I3"/>
    <mergeCell ref="B4:D4"/>
    <mergeCell ref="G5:I5"/>
    <mergeCell ref="B8:D8"/>
    <mergeCell ref="G8:I8"/>
    <mergeCell ref="B17:D17"/>
    <mergeCell ref="B18:D18"/>
    <mergeCell ref="G19:H20"/>
    <mergeCell ref="A1:K1"/>
    <mergeCell ref="B10:D10"/>
    <mergeCell ref="G10:I10"/>
    <mergeCell ref="G12:I12"/>
    <mergeCell ref="B13:D14"/>
    <mergeCell ref="B15:D15"/>
    <mergeCell ref="B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4"/>
  <dimension ref="A1"/>
  <sheetViews>
    <sheetView topLeftCell="A7" workbookViewId="0">
      <selection activeCell="Q17" sqref="Q17"/>
    </sheetView>
  </sheetViews>
  <sheetFormatPr defaultRowHeight="15" x14ac:dyDescent="0.25"/>
  <sheetData/>
  <sheetProtection algorithmName="SHA-512" hashValue="Khq4/VU4mSE10XoZYKO70yKdHqO25wekeMKhpsVe8U/9DXA3CYvMI8HH0FbRcHNouTgUBqvb6lnYprO/HC4KOg==" saltValue="y0h3rFFf1IUyz7wSzXbPB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5"/>
  <dimension ref="A1"/>
  <sheetViews>
    <sheetView zoomScaleNormal="100" workbookViewId="0">
      <selection activeCell="X12" sqref="X12"/>
    </sheetView>
  </sheetViews>
  <sheetFormatPr defaultRowHeight="15" x14ac:dyDescent="0.25"/>
  <sheetData/>
  <sheetProtection algorithmName="SHA-512" hashValue="Sl7L+jQCTWdz7ii8iIGXdjpKV+WxymduUD3sKZecDZ52fsfFOwuSu7NTRLHxEq3b9k8PtrGA5NPfV7ZLXZudpA==" saltValue="85oxDVEBUyIgt4uYz0OX+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Bočný fix má koľajnicu</vt:lpstr>
      <vt:lpstr>Výrezy skla</vt:lpstr>
      <vt:lpstr>výrez skla L-do2x fix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</dc:creator>
  <cp:lastModifiedBy>Sklad</cp:lastModifiedBy>
  <dcterms:created xsi:type="dcterms:W3CDTF">2023-02-10T12:26:31Z</dcterms:created>
  <dcterms:modified xsi:type="dcterms:W3CDTF">2023-02-13T10:24:39Z</dcterms:modified>
</cp:coreProperties>
</file>